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y Drive\1. Work\Issuance Plan 2022\Q3-4\"/>
    </mc:Choice>
  </mc:AlternateContent>
  <xr:revisionPtr revIDLastSave="0" documentId="13_ncr:1_{08C76A66-3E3C-4ABB-99C6-2DF528E17994}" xr6:coauthVersionLast="47" xr6:coauthVersionMax="47" xr10:uidLastSave="{00000000-0000-0000-0000-000000000000}"/>
  <bookViews>
    <workbookView xWindow="-120" yWindow="-120" windowWidth="29040" windowHeight="15720" xr2:uid="{9FAEC93C-9D2C-404D-9210-A2B2BCA28634}"/>
  </bookViews>
  <sheets>
    <sheet name="Q3 EN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4" l="1"/>
  <c r="K6" i="4" s="1"/>
  <c r="I12" i="4"/>
  <c r="G12" i="4"/>
  <c r="F12" i="4"/>
  <c r="E12" i="4"/>
  <c r="D12" i="4"/>
  <c r="C12" i="4"/>
  <c r="B12" i="4"/>
  <c r="I10" i="4"/>
  <c r="J10" i="4" s="1"/>
  <c r="J6" i="4" s="1"/>
  <c r="J18" i="4" s="1"/>
  <c r="C10" i="4"/>
  <c r="C6" i="4" s="1"/>
  <c r="C18" i="4" s="1"/>
  <c r="I6" i="4"/>
  <c r="I18" i="4" s="1"/>
  <c r="H6" i="4"/>
  <c r="H18" i="4" s="1"/>
  <c r="B6" i="4"/>
  <c r="B18" i="4" s="1"/>
  <c r="C19" i="4" l="1"/>
  <c r="B19" i="4"/>
  <c r="D10" i="4"/>
  <c r="E10" i="4" l="1"/>
  <c r="D6" i="4"/>
  <c r="D18" i="4" s="1"/>
  <c r="D19" i="4" l="1"/>
  <c r="E19" i="4"/>
  <c r="F10" i="4"/>
  <c r="E6" i="4"/>
  <c r="E18" i="4" s="1"/>
  <c r="F19" i="4" l="1"/>
  <c r="I19" i="4"/>
  <c r="H19" i="4"/>
  <c r="F6" i="4"/>
  <c r="F18" i="4" s="1"/>
  <c r="G10" i="4"/>
  <c r="G6" i="4" s="1"/>
  <c r="G18" i="4" s="1"/>
  <c r="J19" i="4" l="1"/>
  <c r="K19" i="4" s="1"/>
  <c r="G19" i="4"/>
</calcChain>
</file>

<file path=xl/sharedStrings.xml><?xml version="1.0" encoding="utf-8"?>
<sst xmlns="http://schemas.openxmlformats.org/spreadsheetml/2006/main" count="29" uniqueCount="25">
  <si>
    <t>Dynamics of Net Issuance (mln GEL)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</si>
  <si>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</si>
  <si>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</si>
  <si>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</si>
  <si>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</si>
  <si>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</si>
  <si>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</si>
  <si>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</si>
  <si>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</si>
  <si>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</si>
  <si>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 - December</t>
  </si>
  <si>
    <t>Inflow</t>
  </si>
  <si>
    <t>6-month</t>
  </si>
  <si>
    <t>150-210</t>
  </si>
  <si>
    <t>12-month</t>
  </si>
  <si>
    <t>2-year</t>
  </si>
  <si>
    <t>655-753</t>
  </si>
  <si>
    <t>5-year</t>
  </si>
  <si>
    <t>10-year</t>
  </si>
  <si>
    <t>Outflow</t>
  </si>
  <si>
    <t>2.25-year</t>
  </si>
  <si>
    <t>Net Issuance</t>
  </si>
  <si>
    <t>Cumulative Net Issuance</t>
  </si>
  <si>
    <t>Issuance is in nominal terms.</t>
  </si>
  <si>
    <t>Includes additional demand from Primary Dealers.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</si>
</sst>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"/>
    <numFmt numFmtId="165" formatCode="[$-409]mmmm"/>
  </numFmts>
  <fonts count="15" x14ac:knownFonts="1">
    <font>
      <sz val="10"/>
      <name val="Arial"/>
      <family val="2"/>
    </font>
    <font>
      <sz val="10"/>
      <name val="Arial"/>
      <family val="2"/>
    </font>
    <font>
      <sz val="9"/>
      <color indexed="8"/>
      <name val="Sylfaen"/>
      <family val="1"/>
    </font>
    <font>
      <sz val="14"/>
      <color theme="4" tint="-0.499984740745262"/>
      <name val="Sylfaen"/>
      <family val="1"/>
      <charset val="1"/>
    </font>
    <font>
      <sz val="10"/>
      <color theme="4" tint="-0.499984740745262"/>
      <name val="Arial"/>
      <family val="2"/>
      <charset val="1"/>
    </font>
    <font>
      <sz val="11"/>
      <color theme="4" tint="-0.499984740745262"/>
      <name val="Sylfaen"/>
      <family val="1"/>
      <charset val="1"/>
    </font>
    <font>
      <b/>
      <sz val="11"/>
      <color theme="0"/>
      <name val="Calibri"/>
      <family val="2"/>
      <scheme val="minor"/>
    </font>
    <font>
      <sz val="10"/>
      <color theme="7" tint="0.59999389629810485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 tint="0.249977111117893"/>
      <name val="Arial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4DD88"/>
        <bgColor indexed="64"/>
      </patternFill>
    </fill>
    <fill>
      <patternFill patternType="solid">
        <fgColor theme="3" tint="-0.249977111117893"/>
        <bgColor indexed="0"/>
      </patternFill>
    </fill>
    <fill>
      <patternFill patternType="solid">
        <fgColor rgb="FF3E4D60"/>
        <bgColor indexed="64"/>
      </patternFill>
    </fill>
    <fill>
      <patternFill patternType="solid">
        <fgColor rgb="FFF1DC83"/>
        <bgColor indexed="64"/>
      </patternFill>
    </fill>
    <fill>
      <patternFill patternType="solid">
        <fgColor rgb="FF81C1D5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 applyProtection="1">
      <alignment horizontal="center" vertical="top" wrapText="1" readingOrder="1"/>
      <protection locked="0"/>
    </xf>
    <xf numFmtId="0" fontId="4" fillId="0" borderId="0" xfId="0" applyFont="1"/>
    <xf numFmtId="14" fontId="4" fillId="0" borderId="0" xfId="0" applyNumberFormat="1" applyFont="1"/>
    <xf numFmtId="0" fontId="5" fillId="0" borderId="0" xfId="0" applyFont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horizontal="center" vertical="center" wrapText="1" readingOrder="1"/>
      <protection locked="0"/>
    </xf>
    <xf numFmtId="3" fontId="8" fillId="5" borderId="1" xfId="0" applyNumberFormat="1" applyFont="1" applyFill="1" applyBorder="1" applyAlignment="1">
      <alignment horizontal="right" vertical="center"/>
    </xf>
    <xf numFmtId="3" fontId="8" fillId="5" borderId="2" xfId="0" applyNumberFormat="1" applyFont="1" applyFill="1" applyBorder="1" applyAlignment="1">
      <alignment horizontal="right" vertical="center"/>
    </xf>
    <xf numFmtId="3" fontId="8" fillId="5" borderId="3" xfId="0" applyNumberFormat="1" applyFont="1" applyFill="1" applyBorder="1" applyAlignment="1">
      <alignment horizontal="right" vertical="center"/>
    </xf>
    <xf numFmtId="3" fontId="8" fillId="5" borderId="4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/>
    </xf>
    <xf numFmtId="3" fontId="0" fillId="0" borderId="0" xfId="0" applyNumberFormat="1"/>
    <xf numFmtId="0" fontId="13" fillId="0" borderId="0" xfId="0" applyFont="1" applyAlignment="1">
      <alignment horizontal="left"/>
    </xf>
    <xf numFmtId="0" fontId="14" fillId="0" borderId="0" xfId="0" applyFont="1"/>
    <xf numFmtId="3" fontId="0" fillId="0" borderId="5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0" fontId="3" fillId="0" borderId="0" xfId="0" applyFont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left" vertical="center" wrapText="1" indent="10" readingOrder="1"/>
      <protection locked="0"/>
    </xf>
    <xf numFmtId="14" fontId="6" fillId="2" borderId="12" xfId="0" applyNumberFormat="1" applyFont="1" applyFill="1" applyBorder="1" applyAlignment="1" applyProtection="1">
      <alignment horizontal="left" vertical="center" wrapText="1" readingOrder="1"/>
      <protection locked="0"/>
    </xf>
    <xf numFmtId="164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165" fontId="12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5" xfId="0" applyFont="1" applyFill="1" applyBorder="1" applyAlignment="1" applyProtection="1">
      <alignment horizontal="left" vertical="center" wrapText="1" readingOrder="1"/>
      <protection locked="0"/>
    </xf>
    <xf numFmtId="3" fontId="8" fillId="5" borderId="16" xfId="0" applyNumberFormat="1" applyFont="1" applyFill="1" applyBorder="1" applyAlignment="1">
      <alignment horizontal="center" vertical="center"/>
    </xf>
    <xf numFmtId="0" fontId="10" fillId="6" borderId="15" xfId="0" applyFont="1" applyFill="1" applyBorder="1" applyAlignment="1" applyProtection="1">
      <alignment horizontal="left" vertical="center" wrapText="1" readingOrder="1"/>
      <protection locked="0"/>
    </xf>
    <xf numFmtId="3" fontId="0" fillId="0" borderId="17" xfId="0" applyNumberForma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0" fontId="10" fillId="7" borderId="15" xfId="0" applyFont="1" applyFill="1" applyBorder="1" applyAlignment="1" applyProtection="1">
      <alignment horizontal="left" vertical="center" wrapText="1" readingOrder="1"/>
      <protection locked="0"/>
    </xf>
    <xf numFmtId="3" fontId="0" fillId="0" borderId="18" xfId="0" applyNumberForma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9" fillId="4" borderId="20" xfId="0" applyFont="1" applyFill="1" applyBorder="1" applyAlignment="1" applyProtection="1">
      <alignment horizontal="left" vertical="center" wrapText="1" readingOrder="1"/>
      <protection locked="0"/>
    </xf>
    <xf numFmtId="3" fontId="8" fillId="5" borderId="21" xfId="0" applyNumberFormat="1" applyFont="1" applyFill="1" applyBorder="1" applyAlignment="1">
      <alignment horizontal="right" vertical="center"/>
    </xf>
    <xf numFmtId="3" fontId="8" fillId="5" borderId="22" xfId="0" applyNumberFormat="1" applyFont="1" applyFill="1" applyBorder="1" applyAlignment="1">
      <alignment horizontal="right" vertical="center"/>
    </xf>
    <xf numFmtId="3" fontId="8" fillId="5" borderId="23" xfId="0" applyNumberFormat="1" applyFont="1" applyFill="1" applyBorder="1" applyAlignment="1">
      <alignment horizontal="right" vertical="center"/>
    </xf>
    <xf numFmtId="3" fontId="11" fillId="8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2162175</xdr:colOff>
      <xdr:row>0</xdr:row>
      <xdr:rowOff>438150</xdr:rowOff>
    </xdr:to>
    <xdr:pic>
      <xdr:nvPicPr>
        <xdr:cNvPr id="2" name="Picture 0">
          <a:extLst>
            <a:ext uri="{FF2B5EF4-FFF2-40B4-BE49-F238E27FC236}">
              <a16:creationId xmlns:a16="http://schemas.microsoft.com/office/drawing/2014/main" id="{C7B0555D-D189-4638-ADA5-02BCB6AB8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621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25878-505F-4FAC-A830-F794276E759C}">
  <dimension ref="A1:K23"/>
  <sheetViews>
    <sheetView showGridLines="0" tabSelected="1" workbookViewId="0">
      <selection activeCell="A5" sqref="A5:K19"/>
    </sheetView>
  </sheetViews>
  <sheetFormatPr defaultRowHeight="12.75" x14ac:dyDescent="0.2"/>
  <cols>
    <col min="1" max="1" width="36.42578125" customWidth="1"/>
    <col min="2" max="11" width="10" customWidth="1"/>
  </cols>
  <sheetData>
    <row r="1" spans="1:11" ht="36" customHeight="1" x14ac:dyDescent="0.2">
      <c r="B1" s="1"/>
    </row>
    <row r="2" spans="1:11" ht="36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9.5" customHeight="1" x14ac:dyDescent="0.2">
      <c r="A3" s="2"/>
      <c r="B3" s="3"/>
      <c r="C3" s="21"/>
      <c r="D3" s="21"/>
      <c r="E3" s="21"/>
      <c r="F3" s="4"/>
      <c r="K3" s="5"/>
    </row>
    <row r="4" spans="1:11" ht="19.5" customHeight="1" x14ac:dyDescent="0.2">
      <c r="A4" s="2"/>
      <c r="B4" s="3"/>
      <c r="C4" s="3"/>
      <c r="D4" s="5"/>
      <c r="E4" s="4"/>
      <c r="F4" s="4"/>
      <c r="G4" s="4"/>
      <c r="H4" s="4"/>
      <c r="I4" s="4"/>
      <c r="J4" s="4"/>
      <c r="K4" s="5"/>
    </row>
    <row r="5" spans="1:11" ht="30.75" customHeight="1" x14ac:dyDescent="0.2">
      <c r="A5" s="22" t="s">
        <v>0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4" t="s">
        <v>10</v>
      </c>
    </row>
    <row r="6" spans="1:11" ht="14.25" customHeight="1" x14ac:dyDescent="0.2">
      <c r="A6" s="25" t="s">
        <v>11</v>
      </c>
      <c r="B6" s="6">
        <f>SUM(B7:B11)</f>
        <v>215</v>
      </c>
      <c r="C6" s="7">
        <f t="shared" ref="C6:G6" si="0">SUM(C7:C11)</f>
        <v>190</v>
      </c>
      <c r="D6" s="7">
        <f t="shared" si="0"/>
        <v>190</v>
      </c>
      <c r="E6" s="7">
        <f>SUM(E7:E11)</f>
        <v>215</v>
      </c>
      <c r="F6" s="7">
        <f t="shared" si="0"/>
        <v>190</v>
      </c>
      <c r="G6" s="7">
        <f t="shared" si="0"/>
        <v>190</v>
      </c>
      <c r="H6" s="7">
        <f>SUM(H7:H11)</f>
        <v>245</v>
      </c>
      <c r="I6" s="7">
        <f t="shared" ref="I6:J6" si="1">SUM(I7:I11)</f>
        <v>220</v>
      </c>
      <c r="J6" s="7">
        <f t="shared" si="1"/>
        <v>220</v>
      </c>
      <c r="K6" s="26">
        <f>K18+K12</f>
        <v>869</v>
      </c>
    </row>
    <row r="7" spans="1:11" ht="14.25" customHeight="1" x14ac:dyDescent="0.2">
      <c r="A7" s="27" t="s">
        <v>12</v>
      </c>
      <c r="B7" s="15">
        <v>20</v>
      </c>
      <c r="C7" s="16">
        <v>20</v>
      </c>
      <c r="D7" s="16">
        <v>20</v>
      </c>
      <c r="E7" s="16">
        <v>20</v>
      </c>
      <c r="F7" s="16">
        <v>20</v>
      </c>
      <c r="G7" s="16">
        <v>20</v>
      </c>
      <c r="H7" s="16">
        <v>20</v>
      </c>
      <c r="I7" s="16">
        <v>20</v>
      </c>
      <c r="J7" s="16">
        <v>20</v>
      </c>
      <c r="K7" s="28" t="s">
        <v>13</v>
      </c>
    </row>
    <row r="8" spans="1:11" ht="14.25" customHeight="1" x14ac:dyDescent="0.2">
      <c r="A8" s="27" t="s">
        <v>14</v>
      </c>
      <c r="B8" s="17">
        <v>20</v>
      </c>
      <c r="C8" s="14">
        <v>20</v>
      </c>
      <c r="D8" s="14">
        <v>20</v>
      </c>
      <c r="E8" s="14">
        <v>20</v>
      </c>
      <c r="F8" s="14">
        <v>20</v>
      </c>
      <c r="G8" s="14">
        <v>20</v>
      </c>
      <c r="H8" s="14">
        <v>30</v>
      </c>
      <c r="I8" s="14">
        <v>30</v>
      </c>
      <c r="J8" s="14">
        <v>30</v>
      </c>
      <c r="K8" s="29"/>
    </row>
    <row r="9" spans="1:11" ht="14.25" customHeight="1" x14ac:dyDescent="0.2">
      <c r="A9" s="30" t="s">
        <v>15</v>
      </c>
      <c r="B9" s="17">
        <v>70</v>
      </c>
      <c r="C9" s="14">
        <v>70</v>
      </c>
      <c r="D9" s="14">
        <v>70</v>
      </c>
      <c r="E9" s="14">
        <v>70</v>
      </c>
      <c r="F9" s="14">
        <v>70</v>
      </c>
      <c r="G9" s="14">
        <v>70</v>
      </c>
      <c r="H9" s="14">
        <v>80</v>
      </c>
      <c r="I9" s="14">
        <v>80</v>
      </c>
      <c r="J9" s="14">
        <v>80</v>
      </c>
      <c r="K9" s="31" t="s">
        <v>16</v>
      </c>
    </row>
    <row r="10" spans="1:11" ht="14.25" customHeight="1" x14ac:dyDescent="0.2">
      <c r="A10" s="30" t="s">
        <v>17</v>
      </c>
      <c r="B10" s="17">
        <v>80</v>
      </c>
      <c r="C10" s="14">
        <f t="shared" ref="C10:J10" si="2">B10</f>
        <v>80</v>
      </c>
      <c r="D10" s="14">
        <f t="shared" si="2"/>
        <v>80</v>
      </c>
      <c r="E10" s="14">
        <f t="shared" si="2"/>
        <v>80</v>
      </c>
      <c r="F10" s="14">
        <f t="shared" si="2"/>
        <v>80</v>
      </c>
      <c r="G10" s="14">
        <f t="shared" si="2"/>
        <v>80</v>
      </c>
      <c r="H10" s="14">
        <v>90</v>
      </c>
      <c r="I10" s="14">
        <f t="shared" si="2"/>
        <v>90</v>
      </c>
      <c r="J10" s="14">
        <f t="shared" si="2"/>
        <v>90</v>
      </c>
      <c r="K10" s="29"/>
    </row>
    <row r="11" spans="1:11" ht="14.25" customHeight="1" x14ac:dyDescent="0.2">
      <c r="A11" s="30" t="s">
        <v>18</v>
      </c>
      <c r="B11" s="18">
        <v>25</v>
      </c>
      <c r="C11" s="19"/>
      <c r="D11" s="19"/>
      <c r="E11" s="19">
        <v>25</v>
      </c>
      <c r="F11" s="19"/>
      <c r="G11" s="19"/>
      <c r="H11" s="19">
        <v>25</v>
      </c>
      <c r="I11" s="19"/>
      <c r="J11" s="19"/>
      <c r="K11" s="32"/>
    </row>
    <row r="12" spans="1:11" ht="14.25" customHeight="1" x14ac:dyDescent="0.2">
      <c r="A12" s="25" t="s">
        <v>19</v>
      </c>
      <c r="B12" s="6">
        <f t="shared" ref="B12:G12" si="3">SUM(B13:B17)</f>
        <v>15</v>
      </c>
      <c r="C12" s="7">
        <f t="shared" si="3"/>
        <v>30</v>
      </c>
      <c r="D12" s="7">
        <f t="shared" si="3"/>
        <v>150</v>
      </c>
      <c r="E12" s="7">
        <f t="shared" si="3"/>
        <v>525</v>
      </c>
      <c r="F12" s="7">
        <f t="shared" si="3"/>
        <v>20</v>
      </c>
      <c r="G12" s="7">
        <f t="shared" si="3"/>
        <v>35</v>
      </c>
      <c r="H12" s="7">
        <v>35</v>
      </c>
      <c r="I12" s="7">
        <f>SUM(I13:I17)</f>
        <v>148</v>
      </c>
      <c r="J12" s="7">
        <v>35</v>
      </c>
      <c r="K12" s="26">
        <f>K13+K15</f>
        <v>500</v>
      </c>
    </row>
    <row r="13" spans="1:11" ht="14.25" customHeight="1" x14ac:dyDescent="0.2">
      <c r="A13" s="27" t="s">
        <v>12</v>
      </c>
      <c r="B13" s="15">
        <v>15</v>
      </c>
      <c r="C13" s="16">
        <v>15</v>
      </c>
      <c r="D13" s="16">
        <v>15</v>
      </c>
      <c r="E13" s="16">
        <v>20</v>
      </c>
      <c r="F13" s="16">
        <v>20</v>
      </c>
      <c r="G13" s="16">
        <v>20</v>
      </c>
      <c r="H13" s="16">
        <v>20</v>
      </c>
      <c r="I13" s="16">
        <v>20</v>
      </c>
      <c r="J13" s="16">
        <v>20</v>
      </c>
      <c r="K13" s="28">
        <v>150</v>
      </c>
    </row>
    <row r="14" spans="1:11" ht="14.25" customHeight="1" x14ac:dyDescent="0.2">
      <c r="A14" s="27" t="s">
        <v>14</v>
      </c>
      <c r="B14" s="17"/>
      <c r="C14" s="14">
        <v>15</v>
      </c>
      <c r="D14" s="14">
        <v>15</v>
      </c>
      <c r="E14" s="14">
        <v>15</v>
      </c>
      <c r="F14" s="14"/>
      <c r="G14" s="14">
        <v>15</v>
      </c>
      <c r="H14" s="14">
        <v>15</v>
      </c>
      <c r="I14" s="14">
        <v>15</v>
      </c>
      <c r="J14" s="14">
        <v>15</v>
      </c>
      <c r="K14" s="31"/>
    </row>
    <row r="15" spans="1:11" ht="14.25" customHeight="1" x14ac:dyDescent="0.2">
      <c r="A15" s="30" t="s">
        <v>20</v>
      </c>
      <c r="B15" s="17"/>
      <c r="C15" s="14"/>
      <c r="D15" s="14"/>
      <c r="E15" s="14">
        <v>490</v>
      </c>
      <c r="F15" s="14"/>
      <c r="G15" s="14"/>
      <c r="H15" s="14"/>
      <c r="I15" s="14"/>
      <c r="J15" s="14"/>
      <c r="K15" s="31">
        <v>350</v>
      </c>
    </row>
    <row r="16" spans="1:11" ht="14.25" customHeight="1" x14ac:dyDescent="0.2">
      <c r="A16" s="30" t="s">
        <v>17</v>
      </c>
      <c r="B16" s="17"/>
      <c r="C16" s="14"/>
      <c r="D16" s="14">
        <v>110</v>
      </c>
      <c r="E16" s="14"/>
      <c r="F16" s="14"/>
      <c r="G16" s="14"/>
      <c r="H16" s="14"/>
      <c r="I16" s="14">
        <v>88</v>
      </c>
      <c r="J16" s="14"/>
      <c r="K16" s="31"/>
    </row>
    <row r="17" spans="1:11" ht="14.25" customHeight="1" x14ac:dyDescent="0.2">
      <c r="A17" s="30" t="s">
        <v>18</v>
      </c>
      <c r="B17" s="18"/>
      <c r="C17" s="19"/>
      <c r="D17" s="19">
        <v>10</v>
      </c>
      <c r="E17" s="19"/>
      <c r="F17" s="19"/>
      <c r="G17" s="19"/>
      <c r="H17" s="19"/>
      <c r="I17" s="19">
        <v>25</v>
      </c>
      <c r="J17" s="19"/>
      <c r="K17" s="33"/>
    </row>
    <row r="18" spans="1:11" ht="14.25" customHeight="1" x14ac:dyDescent="0.2">
      <c r="A18" s="25" t="s">
        <v>21</v>
      </c>
      <c r="B18" s="8">
        <f>B6-B12</f>
        <v>200</v>
      </c>
      <c r="C18" s="9">
        <f t="shared" ref="C18:H18" si="4">C6-C12</f>
        <v>160</v>
      </c>
      <c r="D18" s="9">
        <f t="shared" si="4"/>
        <v>40</v>
      </c>
      <c r="E18" s="9">
        <f>E6-E12</f>
        <v>-310</v>
      </c>
      <c r="F18" s="9">
        <f t="shared" si="4"/>
        <v>170</v>
      </c>
      <c r="G18" s="9">
        <f t="shared" si="4"/>
        <v>155</v>
      </c>
      <c r="H18" s="9">
        <f t="shared" si="4"/>
        <v>210</v>
      </c>
      <c r="I18" s="9">
        <f>I6-I12</f>
        <v>72</v>
      </c>
      <c r="J18" s="9">
        <f>J6-J12</f>
        <v>185</v>
      </c>
      <c r="K18" s="26">
        <v>369</v>
      </c>
    </row>
    <row r="19" spans="1:11" ht="14.25" customHeight="1" x14ac:dyDescent="0.2">
      <c r="A19" s="34" t="s">
        <v>22</v>
      </c>
      <c r="B19" s="35">
        <f>B18</f>
        <v>200</v>
      </c>
      <c r="C19" s="36">
        <f>SUM($B$18:C18)</f>
        <v>360</v>
      </c>
      <c r="D19" s="36">
        <f>SUM($B$18:D18)</f>
        <v>400</v>
      </c>
      <c r="E19" s="36">
        <f>SUM($B$18:E18)</f>
        <v>90</v>
      </c>
      <c r="F19" s="36">
        <f>SUM($B$18:F18)</f>
        <v>260</v>
      </c>
      <c r="G19" s="36">
        <f>SUM($B$18:G18)</f>
        <v>415</v>
      </c>
      <c r="H19" s="36">
        <f>SUM($B$18:H18)</f>
        <v>625</v>
      </c>
      <c r="I19" s="36">
        <f>SUM($B$18:I18)</f>
        <v>697</v>
      </c>
      <c r="J19" s="37">
        <f>SUM($B$18:J18)</f>
        <v>882</v>
      </c>
      <c r="K19" s="38">
        <f>J19+K18+SUM(B10:J10)*0.065</f>
        <v>1299.75</v>
      </c>
    </row>
    <row r="20" spans="1:11" ht="14.25" customHeight="1" x14ac:dyDescent="0.2"/>
    <row r="21" spans="1:11" ht="14.25" customHeight="1" x14ac:dyDescent="0.2">
      <c r="A21" s="10" t="s">
        <v>23</v>
      </c>
      <c r="K21" s="11"/>
    </row>
    <row r="22" spans="1:11" ht="14.25" customHeight="1" x14ac:dyDescent="0.2">
      <c r="A22" s="10" t="s">
        <v>24</v>
      </c>
      <c r="H22" s="11"/>
    </row>
    <row r="23" spans="1:11" ht="14.25" customHeight="1" x14ac:dyDescent="0.2">
      <c r="A23" s="12"/>
      <c r="B23" s="13"/>
      <c r="C23" s="13"/>
      <c r="D23" s="13"/>
      <c r="E23" s="13"/>
    </row>
  </sheetData>
  <mergeCells count="6">
    <mergeCell ref="K15:K17"/>
    <mergeCell ref="A2:K2"/>
    <mergeCell ref="C3:E3"/>
    <mergeCell ref="K7:K8"/>
    <mergeCell ref="K9:K11"/>
    <mergeCell ref="K13:K14"/>
  </mergeCells>
  <pageMargins left="0.19685039370078741" right="0.19685039370078741" top="0.98425196850393704" bottom="0.98425196850393704" header="0.31496062992125984" footer="0.31496062992125984"/>
  <pageSetup orientation="landscape" r:id="rId1"/>
  <ignoredErrors>
    <ignoredError sqref="H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Khomeriki</dc:creator>
  <cp:lastModifiedBy>Irakli Khomeriki</cp:lastModifiedBy>
  <cp:lastPrinted>2022-06-30T13:51:56Z</cp:lastPrinted>
  <dcterms:created xsi:type="dcterms:W3CDTF">2022-06-30T13:26:31Z</dcterms:created>
  <dcterms:modified xsi:type="dcterms:W3CDTF">2022-06-30T13:58:26Z</dcterms:modified>
</cp:coreProperties>
</file>